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ukul/Documents/Assetyogi/Youtube/Videos AssetYogi-NDTV/5. Tax Planning Guide 2023-24/"/>
    </mc:Choice>
  </mc:AlternateContent>
  <xr:revisionPtr revIDLastSave="0" documentId="13_ncr:1_{396E24D7-2A7D-8A4A-9E18-58E3BA4D41D7}" xr6:coauthVersionLast="47" xr6:coauthVersionMax="47" xr10:uidLastSave="{00000000-0000-0000-0000-000000000000}"/>
  <bookViews>
    <workbookView xWindow="0" yWindow="520" windowWidth="30700" windowHeight="17180" xr2:uid="{7BBC62E1-D7CA-0242-871E-AF5FA32ADA8C}"/>
  </bookViews>
  <sheets>
    <sheet name="TaxSavings" sheetId="1" r:id="rId1"/>
    <sheet name="OldVsNew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3" i="1"/>
  <c r="F6" i="1" s="1"/>
  <c r="F7" i="1" s="1"/>
  <c r="F14" i="1" s="1"/>
  <c r="C19" i="1"/>
  <c r="C18" i="1"/>
  <c r="C17" i="1"/>
  <c r="C16" i="1"/>
  <c r="C12" i="1"/>
  <c r="C9" i="1"/>
  <c r="C3" i="1"/>
  <c r="C6" i="1" s="1"/>
  <c r="C7" i="1" s="1"/>
  <c r="C14" i="1" s="1"/>
  <c r="C20" i="1" l="1"/>
  <c r="C24" i="1" s="1"/>
  <c r="F20" i="1"/>
  <c r="F24" i="1" s="1"/>
</calcChain>
</file>

<file path=xl/sharedStrings.xml><?xml version="1.0" encoding="utf-8"?>
<sst xmlns="http://schemas.openxmlformats.org/spreadsheetml/2006/main" count="272" uniqueCount="53">
  <si>
    <t>Annual CTC</t>
  </si>
  <si>
    <t>Exemptions under Sec 10</t>
  </si>
  <si>
    <t>LTA (Twice in 4 years)</t>
  </si>
  <si>
    <t>Net Salary</t>
  </si>
  <si>
    <t>Gross Salary</t>
  </si>
  <si>
    <t xml:space="preserve">Deductions </t>
  </si>
  <si>
    <t>Standard Deduction</t>
  </si>
  <si>
    <t xml:space="preserve">Taxable Income </t>
  </si>
  <si>
    <t xml:space="preserve">Basic Salary (50% of Annual CTC) </t>
  </si>
  <si>
    <t>Sec 24 - Interest on Home Loan upto 2 Lakhs or
Loss from let out property upto 2 lakhs
(Rent - Property Tax - 30% Rent- Interest)</t>
  </si>
  <si>
    <t>Sec 80D - Health Insurance Premium (upto 1 lakh)</t>
  </si>
  <si>
    <t>Sec 80E - Interest on Education Loan (no limit)</t>
  </si>
  <si>
    <t>Sec 80CCD(1B) - Additional NPS (upto 50,000)</t>
  </si>
  <si>
    <t>Old Tax Regime</t>
  </si>
  <si>
    <t>₹0 - ₹2,50,000</t>
  </si>
  <si>
    <t>Income Slab</t>
  </si>
  <si>
    <t>Tax Rate</t>
  </si>
  <si>
    <t>₹2,50,001 - ₹5,00,000</t>
  </si>
  <si>
    <t>₹5,00,001 - ₹10,00,000</t>
  </si>
  <si>
    <t>&gt; ₹10,00,000</t>
  </si>
  <si>
    <t>Nil</t>
  </si>
  <si>
    <r>
      <t xml:space="preserve">Sec 80C - Investments upto 1.5 Lakhs
</t>
    </r>
    <r>
      <rPr>
        <sz val="12"/>
        <color theme="1"/>
        <rFont val="Calibri (Body)"/>
      </rPr>
      <t>(EPF, PPF, Home Loan Principal, Stamp Duty &amp; Regn., ELSS, ULIP, Life Insurance Premium, SSY, NSC, Post Office FD, 5 Yr FD, Tuition Fee, NPS Sec 80CCD (1A))</t>
    </r>
  </si>
  <si>
    <r>
      <t xml:space="preserve">Sec 80EEB - Interest on EV Loan 2019-23, 
</t>
    </r>
    <r>
      <rPr>
        <sz val="12"/>
        <color theme="1"/>
        <rFont val="Calibri (Body)"/>
      </rPr>
      <t>(upto 1.5 Lakhs)</t>
    </r>
  </si>
  <si>
    <t>Tax Slabs - Old Regime</t>
  </si>
  <si>
    <t>New Tax Regime</t>
  </si>
  <si>
    <t>HRA 
[Min. of HRA, Rent-10% of (Basic+DA), 
50%/ 40% of (Basic+DA) for Metros/ Non-Metros]</t>
  </si>
  <si>
    <t>NA</t>
  </si>
  <si>
    <t>Tax Slabs - New Regime</t>
  </si>
  <si>
    <r>
      <t xml:space="preserve">Reimbursements 
</t>
    </r>
    <r>
      <rPr>
        <sz val="12"/>
        <color theme="1"/>
        <rFont val="Calibri (Body)"/>
      </rPr>
      <t>(Meal Coupons, Internet/ Mobile Bills, Car Lease etc.)</t>
    </r>
  </si>
  <si>
    <r>
      <t xml:space="preserve">Children's Education Allowance (2 Kids)
</t>
    </r>
    <r>
      <rPr>
        <sz val="12"/>
        <color theme="1"/>
        <rFont val="Calibri (Body)"/>
      </rPr>
      <t>(Rs. 100 per kid p.m.)</t>
    </r>
  </si>
  <si>
    <r>
      <t xml:space="preserve">Children's Hostel Allowance (2 Kids)
</t>
    </r>
    <r>
      <rPr>
        <sz val="12"/>
        <color theme="1"/>
        <rFont val="Calibri (Body)"/>
      </rPr>
      <t>(Rs. 300 per kid p.m.)</t>
    </r>
  </si>
  <si>
    <r>
      <t xml:space="preserve">HRA 
</t>
    </r>
    <r>
      <rPr>
        <sz val="12"/>
        <color theme="1" tint="0.499984740745262"/>
        <rFont val="Calibri (Body)"/>
      </rPr>
      <t>[Min. of HRA, Rent-10% of (Basic+DA), 
50%/ 40% of (Basic+DA) for Metros/ Non-Metros]</t>
    </r>
  </si>
  <si>
    <r>
      <t xml:space="preserve">Children's Education Allowance (2 Kids)
</t>
    </r>
    <r>
      <rPr>
        <sz val="12"/>
        <color theme="1" tint="0.499984740745262"/>
        <rFont val="Calibri (Body)"/>
      </rPr>
      <t>(Rs. 100 per kid p.m.)</t>
    </r>
  </si>
  <si>
    <r>
      <t xml:space="preserve">Children's Hostel Allowance (2 Kids)
</t>
    </r>
    <r>
      <rPr>
        <sz val="12"/>
        <color theme="1" tint="0.499984740745262"/>
        <rFont val="Calibri (Body)"/>
      </rPr>
      <t>(Rs. 300 per kid p.m.)</t>
    </r>
  </si>
  <si>
    <r>
      <t xml:space="preserve">Sec 80C - Investments upto 1.5 Lakhs
</t>
    </r>
    <r>
      <rPr>
        <sz val="12"/>
        <color theme="1" tint="0.499984740745262"/>
        <rFont val="Calibri (Body)"/>
      </rPr>
      <t>(EPF, PPF, Home Loan Principal, Stamp Duty &amp; Regn., ELSS, ULIP, Life Insurance Premium, SSY, NSC, Post Office FD, 5 Yr FD, Tuition Fee, NPS Sec 80CCD (1A))</t>
    </r>
  </si>
  <si>
    <r>
      <t xml:space="preserve">Sec 80EEB - Interest on EV Loan 2019-23, 
</t>
    </r>
    <r>
      <rPr>
        <sz val="12"/>
        <color theme="1" tint="0.499984740745262"/>
        <rFont val="Calibri (Body)"/>
      </rPr>
      <t>(upto 1.5 Lakhs)</t>
    </r>
  </si>
  <si>
    <t>₹0 - ₹3,00,000</t>
  </si>
  <si>
    <t>₹3,00,001 - ₹6,00,000</t>
  </si>
  <si>
    <t>₹6,00,001 - ₹9,00,000</t>
  </si>
  <si>
    <t>₹9,00,001 - ₹12,00,000</t>
  </si>
  <si>
    <t>₹12,00,001 - ₹15,00,000</t>
  </si>
  <si>
    <t>&gt; ₹15,00,000</t>
  </si>
  <si>
    <r>
      <t xml:space="preserve">Note: Tax rebate upto ₹ 5Lakh, so tax becomes </t>
    </r>
    <r>
      <rPr>
        <b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 xml:space="preserve"> if 
Taxable Income &lt; ₹ 5Lakh </t>
    </r>
  </si>
  <si>
    <r>
      <t>Note: Tax rebate upto ₹ 7Lakh, so tax becomes</t>
    </r>
    <r>
      <rPr>
        <b/>
        <sz val="14"/>
        <color theme="1"/>
        <rFont val="Calibri"/>
        <family val="2"/>
        <scheme val="minor"/>
      </rPr>
      <t xml:space="preserve"> 0</t>
    </r>
    <r>
      <rPr>
        <sz val="14"/>
        <color theme="1"/>
        <rFont val="Calibri"/>
        <family val="2"/>
        <scheme val="minor"/>
      </rPr>
      <t xml:space="preserve"> if 
Taxable Income &lt; ₹ 7Lakh </t>
    </r>
  </si>
  <si>
    <r>
      <t xml:space="preserve">Exemption:
EPF Employer's Contribution 
</t>
    </r>
    <r>
      <rPr>
        <sz val="12"/>
        <color theme="1"/>
        <rFont val="Calibri (Body)"/>
      </rPr>
      <t>(12% of Basic, upto 7.5 Lakh p.a.)</t>
    </r>
  </si>
  <si>
    <r>
      <t xml:space="preserve">Sec 80CCD(2) - NPS 
</t>
    </r>
    <r>
      <rPr>
        <sz val="12"/>
        <color theme="1"/>
        <rFont val="Calibri (Body)"/>
      </rPr>
      <t>(Employer's Contribution upto 10%/ 14% of Basic+DA, upto 7.5 lakh p.a.)</t>
    </r>
  </si>
  <si>
    <t>Deductions</t>
  </si>
  <si>
    <t>Taxable Income</t>
  </si>
  <si>
    <t>New</t>
  </si>
  <si>
    <t>Old</t>
  </si>
  <si>
    <t>Same</t>
  </si>
  <si>
    <t>Exemption:
EPF Employer's Contribution 
(12% of Basic, upto 7.5 Lakh p.a.)</t>
  </si>
  <si>
    <t xml:space="preserve">Sec 80D - Health Insurance Premium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</si>
</sst>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&quot;₹&quot;\ #,##0.00"/>
    <numFmt numFmtId="166" formatCode="&quot;₹&quot;\ #,##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 (Body)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2060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sz val="12"/>
      <color theme="1" tint="0.499984740745262"/>
      <name val="Calibri (Body)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 val="singleAccounting"/>
      <sz val="16"/>
      <color theme="0"/>
      <name val="Calibri"/>
      <family val="2"/>
      <scheme val="minor"/>
    </font>
    <font>
      <b/>
      <u val="singleAccounting"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119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44">
    <xf numFmtId="0" fontId="0" fillId="0" borderId="0" xfId="0"/>
    <xf numFmtId="38" fontId="2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38" fontId="3" fillId="2" borderId="0" xfId="1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3" borderId="0" xfId="0" applyFont="1" applyFill="1" applyAlignment="1">
      <alignment vertical="center"/>
    </xf>
    <xf numFmtId="38" fontId="3" fillId="3" borderId="0" xfId="1" applyNumberFormat="1" applyFont="1" applyFill="1" applyAlignment="1">
      <alignment vertical="center"/>
    </xf>
    <xf numFmtId="38" fontId="2" fillId="0" borderId="0" xfId="1" applyNumberFormat="1" applyFont="1" applyAlignment="1">
      <alignment horizontal="center" vertical="center"/>
    </xf>
    <xf numFmtId="9" fontId="2" fillId="0" borderId="0" xfId="2" applyFont="1" applyAlignment="1">
      <alignment horizontal="center" vertical="center"/>
    </xf>
    <xf numFmtId="38" fontId="3" fillId="0" borderId="0" xfId="1" applyNumberFormat="1" applyFont="1" applyAlignment="1">
      <alignment horizontal="center" vertical="center"/>
    </xf>
    <xf numFmtId="37" fontId="2" fillId="0" borderId="0" xfId="1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8" fontId="2" fillId="0" borderId="0" xfId="1" applyNumberFormat="1" applyFont="1" applyFill="1" applyAlignment="1">
      <alignment vertical="center"/>
    </xf>
    <xf numFmtId="38" fontId="3" fillId="0" borderId="0" xfId="1" applyNumberFormat="1" applyFont="1" applyFill="1" applyAlignment="1">
      <alignment vertical="center"/>
    </xf>
    <xf numFmtId="2" fontId="2" fillId="0" borderId="0" xfId="1" applyNumberFormat="1" applyFont="1" applyFill="1" applyAlignment="1">
      <alignment vertical="center"/>
    </xf>
    <xf numFmtId="37" fontId="2" fillId="0" borderId="0" xfId="1" applyNumberFormat="1" applyFont="1" applyFill="1" applyAlignment="1">
      <alignment vertical="center"/>
    </xf>
    <xf numFmtId="38" fontId="3" fillId="0" borderId="0" xfId="1" applyNumberFormat="1" applyFont="1" applyFill="1" applyAlignment="1">
      <alignment horizontal="center" vertical="center"/>
    </xf>
    <xf numFmtId="38" fontId="2" fillId="0" borderId="0" xfId="1" applyNumberFormat="1" applyFont="1" applyFill="1" applyAlignment="1">
      <alignment horizontal="center" vertical="center"/>
    </xf>
    <xf numFmtId="9" fontId="2" fillId="0" borderId="0" xfId="2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8" fontId="8" fillId="0" borderId="0" xfId="1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2" fillId="0" borderId="0" xfId="3" applyFont="1"/>
    <xf numFmtId="0" fontId="11" fillId="0" borderId="0" xfId="3" applyFont="1"/>
    <xf numFmtId="0" fontId="12" fillId="5" borderId="1" xfId="3" applyFont="1" applyFill="1" applyBorder="1" applyAlignment="1">
      <alignment horizontal="centerContinuous"/>
    </xf>
    <xf numFmtId="0" fontId="13" fillId="5" borderId="1" xfId="3" applyFont="1" applyFill="1" applyBorder="1" applyAlignment="1">
      <alignment horizontal="centerContinuous"/>
    </xf>
    <xf numFmtId="0" fontId="14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1" fillId="6" borderId="1" xfId="3" applyFont="1" applyFill="1" applyBorder="1" applyAlignment="1">
      <alignment horizontal="center" vertical="center"/>
    </xf>
    <xf numFmtId="0" fontId="11" fillId="7" borderId="1" xfId="3" applyFont="1" applyFill="1" applyBorder="1" applyAlignment="1">
      <alignment horizontal="center" vertical="center"/>
    </xf>
    <xf numFmtId="0" fontId="12" fillId="5" borderId="1" xfId="3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166" fontId="14" fillId="0" borderId="1" xfId="3" applyNumberFormat="1" applyFont="1" applyBorder="1" applyAlignment="1">
      <alignment horizontal="center"/>
    </xf>
    <xf numFmtId="0" fontId="14" fillId="0" borderId="0" xfId="3" applyFont="1"/>
    <xf numFmtId="0" fontId="14" fillId="0" borderId="1" xfId="3" applyFont="1" applyBorder="1"/>
    <xf numFmtId="165" fontId="14" fillId="0" borderId="0" xfId="3" applyNumberFormat="1" applyFont="1"/>
    <xf numFmtId="0" fontId="2" fillId="3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57548691-2F39-6144-8EF2-4126E631DC90}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41C9A-C9C8-3443-8CDF-9078E010EF7D}">
  <dimension ref="B1:F35"/>
  <sheetViews>
    <sheetView tabSelected="1" zoomScale="170" zoomScaleNormal="170" workbookViewId="0">
      <selection activeCell="F24" sqref="F24"/>
    </sheetView>
  </sheetViews>
  <sheetFormatPr baseColWidth="10" defaultRowHeight="19" x14ac:dyDescent="0.2"/>
  <cols>
    <col min="1" max="1" width="4.1640625" style="2" customWidth="1"/>
    <col min="2" max="2" width="51.33203125" style="2" customWidth="1"/>
    <col min="3" max="3" width="13.33203125" style="1" customWidth="1"/>
    <col min="4" max="4" width="5.83203125" style="14" customWidth="1"/>
    <col min="5" max="5" width="55.1640625" style="2" customWidth="1"/>
    <col min="6" max="6" width="12" style="2" customWidth="1"/>
    <col min="7" max="16384" width="10.83203125" style="2"/>
  </cols>
  <sheetData>
    <row r="1" spans="2:6" ht="10" customHeight="1" x14ac:dyDescent="0.2"/>
    <row r="2" spans="2:6" x14ac:dyDescent="0.2">
      <c r="B2" s="43" t="s">
        <v>13</v>
      </c>
      <c r="C2" s="43"/>
      <c r="D2" s="13"/>
      <c r="E2" s="43" t="s">
        <v>24</v>
      </c>
      <c r="F2" s="43"/>
    </row>
    <row r="3" spans="2:6" x14ac:dyDescent="0.2">
      <c r="B3" s="2" t="s">
        <v>8</v>
      </c>
      <c r="C3" s="1">
        <f>0.5*C5</f>
        <v>750000</v>
      </c>
      <c r="E3" s="2" t="s">
        <v>8</v>
      </c>
      <c r="F3" s="1">
        <f>0.5*F5</f>
        <v>420000</v>
      </c>
    </row>
    <row r="4" spans="2:6" x14ac:dyDescent="0.2">
      <c r="F4" s="1"/>
    </row>
    <row r="5" spans="2:6" s="5" customFormat="1" x14ac:dyDescent="0.2">
      <c r="B5" s="3" t="s">
        <v>0</v>
      </c>
      <c r="C5" s="4">
        <v>1500000</v>
      </c>
      <c r="D5" s="15"/>
      <c r="E5" s="3" t="s">
        <v>0</v>
      </c>
      <c r="F5" s="4">
        <v>840000</v>
      </c>
    </row>
    <row r="6" spans="2:6" ht="60" x14ac:dyDescent="0.2">
      <c r="B6" s="6" t="s">
        <v>44</v>
      </c>
      <c r="C6" s="26">
        <f>0.12*C3</f>
        <v>90000</v>
      </c>
      <c r="D6" s="16"/>
      <c r="E6" s="22" t="s">
        <v>51</v>
      </c>
      <c r="F6" s="27">
        <f>0.12*F3</f>
        <v>50400</v>
      </c>
    </row>
    <row r="7" spans="2:6" s="5" customFormat="1" x14ac:dyDescent="0.2">
      <c r="B7" s="3" t="s">
        <v>4</v>
      </c>
      <c r="C7" s="4">
        <f>C5-C6</f>
        <v>1410000</v>
      </c>
      <c r="D7" s="15"/>
      <c r="E7" s="3" t="s">
        <v>4</v>
      </c>
      <c r="F7" s="4">
        <f>F5-F6</f>
        <v>789600</v>
      </c>
    </row>
    <row r="8" spans="2:6" s="5" customFormat="1" x14ac:dyDescent="0.2">
      <c r="B8" s="7" t="s">
        <v>1</v>
      </c>
      <c r="C8" s="8"/>
      <c r="D8" s="15"/>
      <c r="E8" s="7" t="s">
        <v>1</v>
      </c>
      <c r="F8" s="8"/>
    </row>
    <row r="9" spans="2:6" ht="60" x14ac:dyDescent="0.2">
      <c r="B9" s="6" t="s">
        <v>25</v>
      </c>
      <c r="C9" s="1">
        <f>0.2*C5</f>
        <v>300000</v>
      </c>
      <c r="E9" s="23" t="s">
        <v>31</v>
      </c>
      <c r="F9" s="24" t="s">
        <v>26</v>
      </c>
    </row>
    <row r="10" spans="2:6" ht="37" x14ac:dyDescent="0.2">
      <c r="B10" s="6" t="s">
        <v>29</v>
      </c>
      <c r="C10" s="1">
        <v>0</v>
      </c>
      <c r="E10" s="23" t="s">
        <v>32</v>
      </c>
      <c r="F10" s="24" t="s">
        <v>26</v>
      </c>
    </row>
    <row r="11" spans="2:6" ht="37" x14ac:dyDescent="0.2">
      <c r="B11" s="6" t="s">
        <v>30</v>
      </c>
      <c r="C11" s="1">
        <v>0</v>
      </c>
      <c r="E11" s="23" t="s">
        <v>33</v>
      </c>
      <c r="F11" s="24" t="s">
        <v>26</v>
      </c>
    </row>
    <row r="12" spans="2:6" x14ac:dyDescent="0.2">
      <c r="B12" s="2" t="s">
        <v>2</v>
      </c>
      <c r="C12" s="1">
        <f>50000</f>
        <v>50000</v>
      </c>
      <c r="E12" s="25" t="s">
        <v>2</v>
      </c>
      <c r="F12" s="24" t="s">
        <v>26</v>
      </c>
    </row>
    <row r="13" spans="2:6" ht="37" x14ac:dyDescent="0.2">
      <c r="B13" s="6" t="s">
        <v>28</v>
      </c>
      <c r="C13" s="12">
        <v>0</v>
      </c>
      <c r="D13" s="17"/>
      <c r="E13" s="6" t="s">
        <v>28</v>
      </c>
      <c r="F13" s="9">
        <v>0</v>
      </c>
    </row>
    <row r="14" spans="2:6" x14ac:dyDescent="0.2">
      <c r="B14" s="3" t="s">
        <v>3</v>
      </c>
      <c r="C14" s="4">
        <f>C7-SUM(C9:C13)</f>
        <v>1060000</v>
      </c>
      <c r="D14" s="15"/>
      <c r="E14" s="3" t="s">
        <v>3</v>
      </c>
      <c r="F14" s="4">
        <f>F7-F13</f>
        <v>789600</v>
      </c>
    </row>
    <row r="15" spans="2:6" x14ac:dyDescent="0.2">
      <c r="B15" s="7" t="s">
        <v>5</v>
      </c>
      <c r="C15" s="8"/>
      <c r="D15" s="15"/>
      <c r="E15" s="7" t="s">
        <v>5</v>
      </c>
      <c r="F15" s="8"/>
    </row>
    <row r="16" spans="2:6" x14ac:dyDescent="0.2">
      <c r="B16" s="2" t="s">
        <v>6</v>
      </c>
      <c r="C16" s="1">
        <f>50000</f>
        <v>50000</v>
      </c>
      <c r="E16" s="2" t="s">
        <v>6</v>
      </c>
      <c r="F16" s="1">
        <f>50000</f>
        <v>50000</v>
      </c>
    </row>
    <row r="17" spans="2:6" ht="60" x14ac:dyDescent="0.2">
      <c r="B17" s="6" t="s">
        <v>9</v>
      </c>
      <c r="C17" s="1">
        <f>200000</f>
        <v>200000</v>
      </c>
      <c r="E17" s="23" t="s">
        <v>9</v>
      </c>
      <c r="F17" s="24" t="s">
        <v>26</v>
      </c>
    </row>
    <row r="18" spans="2:6" ht="71" x14ac:dyDescent="0.2">
      <c r="B18" s="6" t="s">
        <v>21</v>
      </c>
      <c r="C18" s="1">
        <f>150000</f>
        <v>150000</v>
      </c>
      <c r="E18" s="23" t="s">
        <v>34</v>
      </c>
      <c r="F18" s="24" t="s">
        <v>26</v>
      </c>
    </row>
    <row r="19" spans="2:6" x14ac:dyDescent="0.2">
      <c r="B19" s="2" t="s">
        <v>12</v>
      </c>
      <c r="C19" s="1">
        <f>50000</f>
        <v>50000</v>
      </c>
      <c r="E19" s="25" t="s">
        <v>12</v>
      </c>
      <c r="F19" s="24" t="s">
        <v>26</v>
      </c>
    </row>
    <row r="20" spans="2:6" ht="54" x14ac:dyDescent="0.2">
      <c r="B20" s="6" t="s">
        <v>45</v>
      </c>
      <c r="C20" s="1">
        <f>0.1*C3</f>
        <v>75000</v>
      </c>
      <c r="E20" s="6" t="s">
        <v>45</v>
      </c>
      <c r="F20" s="1">
        <f>0.1*F3</f>
        <v>42000</v>
      </c>
    </row>
    <row r="21" spans="2:6" x14ac:dyDescent="0.2">
      <c r="B21" s="2" t="s">
        <v>52</v>
      </c>
      <c r="C21" s="1">
        <v>50000</v>
      </c>
      <c r="E21" s="25" t="s">
        <v>10</v>
      </c>
      <c r="F21" s="24" t="s">
        <v>26</v>
      </c>
    </row>
    <row r="22" spans="2:6" x14ac:dyDescent="0.2">
      <c r="B22" s="2" t="s">
        <v>11</v>
      </c>
      <c r="C22" s="1">
        <v>0</v>
      </c>
      <c r="E22" s="25" t="s">
        <v>11</v>
      </c>
      <c r="F22" s="24" t="s">
        <v>26</v>
      </c>
    </row>
    <row r="23" spans="2:6" ht="37" x14ac:dyDescent="0.2">
      <c r="B23" s="6" t="s">
        <v>22</v>
      </c>
      <c r="C23" s="1">
        <v>0</v>
      </c>
      <c r="E23" s="23" t="s">
        <v>35</v>
      </c>
      <c r="F23" s="24" t="s">
        <v>26</v>
      </c>
    </row>
    <row r="24" spans="2:6" s="5" customFormat="1" x14ac:dyDescent="0.2">
      <c r="B24" s="3" t="s">
        <v>7</v>
      </c>
      <c r="C24" s="4">
        <f>C14-SUM(C16:C23)</f>
        <v>485000</v>
      </c>
      <c r="D24" s="15"/>
      <c r="E24" s="3" t="s">
        <v>7</v>
      </c>
      <c r="F24" s="4">
        <f>F14-F16-F20</f>
        <v>697600</v>
      </c>
    </row>
    <row r="25" spans="2:6" x14ac:dyDescent="0.2">
      <c r="F25" s="1"/>
    </row>
    <row r="26" spans="2:6" x14ac:dyDescent="0.2">
      <c r="F26" s="1"/>
    </row>
    <row r="27" spans="2:6" x14ac:dyDescent="0.2">
      <c r="B27" s="43" t="s">
        <v>23</v>
      </c>
      <c r="C27" s="43"/>
      <c r="D27" s="13"/>
      <c r="E27" s="43" t="s">
        <v>27</v>
      </c>
      <c r="F27" s="43"/>
    </row>
    <row r="28" spans="2:6" s="5" customFormat="1" x14ac:dyDescent="0.2">
      <c r="B28" s="5" t="s">
        <v>15</v>
      </c>
      <c r="C28" s="11" t="s">
        <v>16</v>
      </c>
      <c r="D28" s="18"/>
      <c r="E28" s="5" t="s">
        <v>15</v>
      </c>
      <c r="F28" s="11" t="s">
        <v>16</v>
      </c>
    </row>
    <row r="29" spans="2:6" x14ac:dyDescent="0.2">
      <c r="B29" s="2" t="s">
        <v>14</v>
      </c>
      <c r="C29" s="9" t="s">
        <v>20</v>
      </c>
      <c r="D29" s="19"/>
      <c r="E29" s="2" t="s">
        <v>36</v>
      </c>
      <c r="F29" s="9" t="s">
        <v>20</v>
      </c>
    </row>
    <row r="30" spans="2:6" x14ac:dyDescent="0.2">
      <c r="B30" s="2" t="s">
        <v>17</v>
      </c>
      <c r="C30" s="10">
        <v>0.05</v>
      </c>
      <c r="D30" s="20"/>
      <c r="E30" s="2" t="s">
        <v>37</v>
      </c>
      <c r="F30" s="10">
        <v>0.05</v>
      </c>
    </row>
    <row r="31" spans="2:6" x14ac:dyDescent="0.2">
      <c r="B31" s="2" t="s">
        <v>18</v>
      </c>
      <c r="C31" s="10">
        <v>0.2</v>
      </c>
      <c r="D31" s="20"/>
      <c r="E31" s="2" t="s">
        <v>38</v>
      </c>
      <c r="F31" s="10">
        <v>0.1</v>
      </c>
    </row>
    <row r="32" spans="2:6" x14ac:dyDescent="0.2">
      <c r="B32" s="2" t="s">
        <v>19</v>
      </c>
      <c r="C32" s="10">
        <v>0.3</v>
      </c>
      <c r="D32" s="20"/>
      <c r="E32" s="2" t="s">
        <v>39</v>
      </c>
      <c r="F32" s="10">
        <v>0.15</v>
      </c>
    </row>
    <row r="33" spans="2:6" ht="38" customHeight="1" x14ac:dyDescent="0.2">
      <c r="B33" s="42" t="s">
        <v>42</v>
      </c>
      <c r="C33" s="42"/>
      <c r="D33" s="21"/>
      <c r="E33" s="2" t="s">
        <v>40</v>
      </c>
      <c r="F33" s="10">
        <v>0.2</v>
      </c>
    </row>
    <row r="34" spans="2:6" x14ac:dyDescent="0.2">
      <c r="E34" s="2" t="s">
        <v>41</v>
      </c>
      <c r="F34" s="10">
        <v>0.3</v>
      </c>
    </row>
    <row r="35" spans="2:6" ht="38" customHeight="1" x14ac:dyDescent="0.2">
      <c r="E35" s="42" t="s">
        <v>43</v>
      </c>
      <c r="F35" s="42"/>
    </row>
  </sheetData>
  <mergeCells count="6">
    <mergeCell ref="E35:F35"/>
    <mergeCell ref="B2:C2"/>
    <mergeCell ref="B27:C27"/>
    <mergeCell ref="B33:C33"/>
    <mergeCell ref="E2:F2"/>
    <mergeCell ref="E27:F27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AA666-8785-574B-B089-B97A9BCC67CB}">
  <dimension ref="B2:P36"/>
  <sheetViews>
    <sheetView showGridLines="0" zoomScale="110" zoomScaleNormal="110" workbookViewId="0">
      <selection activeCell="P16" sqref="P16"/>
    </sheetView>
  </sheetViews>
  <sheetFormatPr baseColWidth="10" defaultColWidth="8.83203125" defaultRowHeight="21" x14ac:dyDescent="0.25"/>
  <cols>
    <col min="1" max="1" width="2.5" style="28" customWidth="1"/>
    <col min="2" max="2" width="19.33203125" style="39" customWidth="1"/>
    <col min="3" max="3" width="12.1640625" style="28" customWidth="1"/>
    <col min="4" max="16" width="14.6640625" style="28" bestFit="1" customWidth="1"/>
    <col min="17" max="16384" width="8.83203125" style="28"/>
  </cols>
  <sheetData>
    <row r="2" spans="2:16" s="29" customFormat="1" ht="24" x14ac:dyDescent="0.4">
      <c r="B2" s="40"/>
      <c r="C2" s="30" t="s">
        <v>46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2:16" s="37" customFormat="1" ht="24" x14ac:dyDescent="0.4">
      <c r="B3" s="36" t="s">
        <v>47</v>
      </c>
      <c r="C3" s="38">
        <v>0</v>
      </c>
      <c r="D3" s="38">
        <v>100000</v>
      </c>
      <c r="E3" s="38">
        <v>150000</v>
      </c>
      <c r="F3" s="38">
        <v>162500</v>
      </c>
      <c r="G3" s="38">
        <v>187500</v>
      </c>
      <c r="H3" s="38">
        <v>212500</v>
      </c>
      <c r="I3" s="38">
        <v>237500</v>
      </c>
      <c r="J3" s="38">
        <v>250000</v>
      </c>
      <c r="K3" s="38">
        <v>262500</v>
      </c>
      <c r="L3" s="38">
        <v>287500</v>
      </c>
      <c r="M3" s="38">
        <v>312500</v>
      </c>
      <c r="N3" s="38">
        <v>325000</v>
      </c>
      <c r="O3" s="38">
        <v>350000</v>
      </c>
      <c r="P3" s="38">
        <v>375000</v>
      </c>
    </row>
    <row r="4" spans="2:16" x14ac:dyDescent="0.25">
      <c r="B4" s="38">
        <v>500000</v>
      </c>
      <c r="C4" s="32" t="s">
        <v>50</v>
      </c>
      <c r="D4" s="33" t="s">
        <v>50</v>
      </c>
      <c r="E4" s="33" t="s">
        <v>50</v>
      </c>
      <c r="F4" s="33" t="s">
        <v>50</v>
      </c>
      <c r="G4" s="33" t="s">
        <v>50</v>
      </c>
      <c r="H4" s="33" t="s">
        <v>50</v>
      </c>
      <c r="I4" s="33" t="s">
        <v>50</v>
      </c>
      <c r="J4" s="33" t="s">
        <v>50</v>
      </c>
      <c r="K4" s="33" t="s">
        <v>50</v>
      </c>
      <c r="L4" s="33" t="s">
        <v>50</v>
      </c>
      <c r="M4" s="33" t="s">
        <v>50</v>
      </c>
      <c r="N4" s="33" t="s">
        <v>50</v>
      </c>
      <c r="O4" s="33" t="s">
        <v>50</v>
      </c>
      <c r="P4" s="33" t="s">
        <v>50</v>
      </c>
    </row>
    <row r="5" spans="2:16" x14ac:dyDescent="0.25">
      <c r="B5" s="38">
        <v>600000</v>
      </c>
      <c r="C5" s="34" t="s">
        <v>48</v>
      </c>
      <c r="D5" s="32" t="s">
        <v>50</v>
      </c>
      <c r="E5" s="33" t="s">
        <v>50</v>
      </c>
      <c r="F5" s="33" t="s">
        <v>50</v>
      </c>
      <c r="G5" s="33" t="s">
        <v>50</v>
      </c>
      <c r="H5" s="33" t="s">
        <v>50</v>
      </c>
      <c r="I5" s="33" t="s">
        <v>50</v>
      </c>
      <c r="J5" s="33" t="s">
        <v>50</v>
      </c>
      <c r="K5" s="33" t="s">
        <v>50</v>
      </c>
      <c r="L5" s="33" t="s">
        <v>50</v>
      </c>
      <c r="M5" s="33" t="s">
        <v>50</v>
      </c>
      <c r="N5" s="33" t="s">
        <v>50</v>
      </c>
      <c r="O5" s="33" t="s">
        <v>50</v>
      </c>
      <c r="P5" s="33" t="s">
        <v>50</v>
      </c>
    </row>
    <row r="6" spans="2:16" x14ac:dyDescent="0.25">
      <c r="B6" s="38">
        <v>650000</v>
      </c>
      <c r="C6" s="34" t="s">
        <v>48</v>
      </c>
      <c r="D6" s="33" t="s">
        <v>50</v>
      </c>
      <c r="E6" s="32" t="s">
        <v>50</v>
      </c>
      <c r="F6" s="35" t="s">
        <v>49</v>
      </c>
      <c r="G6" s="35" t="s">
        <v>49</v>
      </c>
      <c r="H6" s="35" t="s">
        <v>49</v>
      </c>
      <c r="I6" s="35" t="s">
        <v>49</v>
      </c>
      <c r="J6" s="35" t="s">
        <v>49</v>
      </c>
      <c r="K6" s="35" t="s">
        <v>49</v>
      </c>
      <c r="L6" s="35" t="s">
        <v>49</v>
      </c>
      <c r="M6" s="35" t="s">
        <v>49</v>
      </c>
      <c r="N6" s="35" t="s">
        <v>49</v>
      </c>
      <c r="O6" s="35" t="s">
        <v>49</v>
      </c>
      <c r="P6" s="35" t="s">
        <v>49</v>
      </c>
    </row>
    <row r="7" spans="2:16" x14ac:dyDescent="0.25">
      <c r="B7" s="38">
        <v>750000</v>
      </c>
      <c r="C7" s="34" t="s">
        <v>48</v>
      </c>
      <c r="D7" s="34" t="s">
        <v>48</v>
      </c>
      <c r="E7" s="34" t="s">
        <v>48</v>
      </c>
      <c r="F7" s="32" t="s">
        <v>50</v>
      </c>
      <c r="G7" s="35" t="s">
        <v>49</v>
      </c>
      <c r="H7" s="35" t="s">
        <v>49</v>
      </c>
      <c r="I7" s="35" t="s">
        <v>49</v>
      </c>
      <c r="J7" s="35" t="s">
        <v>49</v>
      </c>
      <c r="K7" s="35" t="s">
        <v>49</v>
      </c>
      <c r="L7" s="35" t="s">
        <v>49</v>
      </c>
      <c r="M7" s="35" t="s">
        <v>49</v>
      </c>
      <c r="N7" s="35" t="s">
        <v>49</v>
      </c>
      <c r="O7" s="35" t="s">
        <v>49</v>
      </c>
      <c r="P7" s="35" t="s">
        <v>49</v>
      </c>
    </row>
    <row r="8" spans="2:16" x14ac:dyDescent="0.25">
      <c r="B8" s="38">
        <v>800000</v>
      </c>
      <c r="C8" s="34" t="s">
        <v>48</v>
      </c>
      <c r="D8" s="34" t="s">
        <v>48</v>
      </c>
      <c r="E8" s="34" t="s">
        <v>48</v>
      </c>
      <c r="F8" s="34" t="s">
        <v>48</v>
      </c>
      <c r="G8" s="32" t="s">
        <v>50</v>
      </c>
      <c r="H8" s="35" t="s">
        <v>49</v>
      </c>
      <c r="I8" s="35" t="s">
        <v>49</v>
      </c>
      <c r="J8" s="35" t="s">
        <v>49</v>
      </c>
      <c r="K8" s="35" t="s">
        <v>49</v>
      </c>
      <c r="L8" s="35" t="s">
        <v>49</v>
      </c>
      <c r="M8" s="35" t="s">
        <v>49</v>
      </c>
      <c r="N8" s="35" t="s">
        <v>49</v>
      </c>
      <c r="O8" s="35" t="s">
        <v>49</v>
      </c>
      <c r="P8" s="35" t="s">
        <v>49</v>
      </c>
    </row>
    <row r="9" spans="2:16" x14ac:dyDescent="0.25">
      <c r="B9" s="38">
        <v>850000</v>
      </c>
      <c r="C9" s="34" t="s">
        <v>48</v>
      </c>
      <c r="D9" s="34" t="s">
        <v>48</v>
      </c>
      <c r="E9" s="34" t="s">
        <v>48</v>
      </c>
      <c r="F9" s="34" t="s">
        <v>48</v>
      </c>
      <c r="G9" s="34" t="s">
        <v>48</v>
      </c>
      <c r="H9" s="32" t="s">
        <v>50</v>
      </c>
      <c r="I9" s="35" t="s">
        <v>49</v>
      </c>
      <c r="J9" s="35" t="s">
        <v>49</v>
      </c>
      <c r="K9" s="35" t="s">
        <v>49</v>
      </c>
      <c r="L9" s="35" t="s">
        <v>49</v>
      </c>
      <c r="M9" s="35" t="s">
        <v>49</v>
      </c>
      <c r="N9" s="35" t="s">
        <v>49</v>
      </c>
      <c r="O9" s="35" t="s">
        <v>49</v>
      </c>
      <c r="P9" s="35" t="s">
        <v>49</v>
      </c>
    </row>
    <row r="10" spans="2:16" x14ac:dyDescent="0.25">
      <c r="B10" s="38">
        <v>900000</v>
      </c>
      <c r="C10" s="34" t="s">
        <v>48</v>
      </c>
      <c r="D10" s="34" t="s">
        <v>48</v>
      </c>
      <c r="E10" s="34" t="s">
        <v>48</v>
      </c>
      <c r="F10" s="34" t="s">
        <v>48</v>
      </c>
      <c r="G10" s="34" t="s">
        <v>48</v>
      </c>
      <c r="H10" s="34" t="s">
        <v>48</v>
      </c>
      <c r="I10" s="32" t="s">
        <v>50</v>
      </c>
      <c r="J10" s="35" t="s">
        <v>49</v>
      </c>
      <c r="K10" s="35" t="s">
        <v>49</v>
      </c>
      <c r="L10" s="35" t="s">
        <v>49</v>
      </c>
      <c r="M10" s="35" t="s">
        <v>49</v>
      </c>
      <c r="N10" s="35" t="s">
        <v>49</v>
      </c>
      <c r="O10" s="35" t="s">
        <v>49</v>
      </c>
      <c r="P10" s="35" t="s">
        <v>49</v>
      </c>
    </row>
    <row r="11" spans="2:16" x14ac:dyDescent="0.25">
      <c r="B11" s="38">
        <v>950000</v>
      </c>
      <c r="C11" s="34" t="s">
        <v>48</v>
      </c>
      <c r="D11" s="34" t="s">
        <v>48</v>
      </c>
      <c r="E11" s="34" t="s">
        <v>48</v>
      </c>
      <c r="F11" s="34" t="s">
        <v>48</v>
      </c>
      <c r="G11" s="34" t="s">
        <v>48</v>
      </c>
      <c r="H11" s="34" t="s">
        <v>48</v>
      </c>
      <c r="I11" s="34" t="s">
        <v>48</v>
      </c>
      <c r="J11" s="32" t="s">
        <v>50</v>
      </c>
      <c r="K11" s="35" t="s">
        <v>49</v>
      </c>
      <c r="L11" s="35" t="s">
        <v>49</v>
      </c>
      <c r="M11" s="35" t="s">
        <v>49</v>
      </c>
      <c r="N11" s="35" t="s">
        <v>49</v>
      </c>
      <c r="O11" s="35" t="s">
        <v>49</v>
      </c>
      <c r="P11" s="35" t="s">
        <v>49</v>
      </c>
    </row>
    <row r="12" spans="2:16" x14ac:dyDescent="0.25">
      <c r="B12" s="38">
        <v>1000000</v>
      </c>
      <c r="C12" s="34" t="s">
        <v>48</v>
      </c>
      <c r="D12" s="34" t="s">
        <v>48</v>
      </c>
      <c r="E12" s="34" t="s">
        <v>48</v>
      </c>
      <c r="F12" s="34" t="s">
        <v>48</v>
      </c>
      <c r="G12" s="34" t="s">
        <v>48</v>
      </c>
      <c r="H12" s="34" t="s">
        <v>48</v>
      </c>
      <c r="I12" s="34" t="s">
        <v>48</v>
      </c>
      <c r="J12" s="34" t="s">
        <v>48</v>
      </c>
      <c r="K12" s="32" t="s">
        <v>50</v>
      </c>
      <c r="L12" s="35" t="s">
        <v>49</v>
      </c>
      <c r="M12" s="35" t="s">
        <v>49</v>
      </c>
      <c r="N12" s="35" t="s">
        <v>49</v>
      </c>
      <c r="O12" s="35" t="s">
        <v>49</v>
      </c>
      <c r="P12" s="35" t="s">
        <v>49</v>
      </c>
    </row>
    <row r="13" spans="2:16" x14ac:dyDescent="0.25">
      <c r="B13" s="38">
        <v>1100000</v>
      </c>
      <c r="C13" s="34" t="s">
        <v>48</v>
      </c>
      <c r="D13" s="34" t="s">
        <v>48</v>
      </c>
      <c r="E13" s="34" t="s">
        <v>48</v>
      </c>
      <c r="F13" s="34" t="s">
        <v>48</v>
      </c>
      <c r="G13" s="34" t="s">
        <v>48</v>
      </c>
      <c r="H13" s="34" t="s">
        <v>48</v>
      </c>
      <c r="I13" s="34" t="s">
        <v>48</v>
      </c>
      <c r="J13" s="34" t="s">
        <v>48</v>
      </c>
      <c r="K13" s="34" t="s">
        <v>48</v>
      </c>
      <c r="L13" s="32" t="s">
        <v>50</v>
      </c>
      <c r="M13" s="35" t="s">
        <v>49</v>
      </c>
      <c r="N13" s="35" t="s">
        <v>49</v>
      </c>
      <c r="O13" s="35" t="s">
        <v>49</v>
      </c>
      <c r="P13" s="35" t="s">
        <v>49</v>
      </c>
    </row>
    <row r="14" spans="2:16" x14ac:dyDescent="0.25">
      <c r="B14" s="38">
        <v>1200000</v>
      </c>
      <c r="C14" s="34" t="s">
        <v>48</v>
      </c>
      <c r="D14" s="34" t="s">
        <v>48</v>
      </c>
      <c r="E14" s="34" t="s">
        <v>48</v>
      </c>
      <c r="F14" s="34" t="s">
        <v>48</v>
      </c>
      <c r="G14" s="34" t="s">
        <v>48</v>
      </c>
      <c r="H14" s="34" t="s">
        <v>48</v>
      </c>
      <c r="I14" s="34" t="s">
        <v>48</v>
      </c>
      <c r="J14" s="34" t="s">
        <v>48</v>
      </c>
      <c r="K14" s="34" t="s">
        <v>48</v>
      </c>
      <c r="L14" s="34" t="s">
        <v>48</v>
      </c>
      <c r="M14" s="32" t="s">
        <v>50</v>
      </c>
      <c r="N14" s="35" t="s">
        <v>49</v>
      </c>
      <c r="O14" s="35" t="s">
        <v>49</v>
      </c>
      <c r="P14" s="35" t="s">
        <v>49</v>
      </c>
    </row>
    <row r="15" spans="2:16" x14ac:dyDescent="0.25">
      <c r="B15" s="38">
        <v>1350000</v>
      </c>
      <c r="C15" s="34" t="s">
        <v>48</v>
      </c>
      <c r="D15" s="34" t="s">
        <v>48</v>
      </c>
      <c r="E15" s="34" t="s">
        <v>48</v>
      </c>
      <c r="F15" s="34" t="s">
        <v>48</v>
      </c>
      <c r="G15" s="34" t="s">
        <v>48</v>
      </c>
      <c r="H15" s="34" t="s">
        <v>48</v>
      </c>
      <c r="I15" s="34" t="s">
        <v>48</v>
      </c>
      <c r="J15" s="34" t="s">
        <v>48</v>
      </c>
      <c r="K15" s="34" t="s">
        <v>48</v>
      </c>
      <c r="L15" s="34" t="s">
        <v>48</v>
      </c>
      <c r="M15" s="34" t="s">
        <v>48</v>
      </c>
      <c r="N15" s="32" t="s">
        <v>50</v>
      </c>
      <c r="O15" s="35" t="s">
        <v>49</v>
      </c>
      <c r="P15" s="35" t="s">
        <v>49</v>
      </c>
    </row>
    <row r="16" spans="2:16" x14ac:dyDescent="0.25">
      <c r="B16" s="38">
        <v>1425000</v>
      </c>
      <c r="C16" s="34" t="s">
        <v>48</v>
      </c>
      <c r="D16" s="34" t="s">
        <v>48</v>
      </c>
      <c r="E16" s="34" t="s">
        <v>48</v>
      </c>
      <c r="F16" s="34" t="s">
        <v>48</v>
      </c>
      <c r="G16" s="34" t="s">
        <v>48</v>
      </c>
      <c r="H16" s="34" t="s">
        <v>48</v>
      </c>
      <c r="I16" s="34" t="s">
        <v>48</v>
      </c>
      <c r="J16" s="34" t="s">
        <v>48</v>
      </c>
      <c r="K16" s="34" t="s">
        <v>48</v>
      </c>
      <c r="L16" s="34" t="s">
        <v>48</v>
      </c>
      <c r="M16" s="34" t="s">
        <v>48</v>
      </c>
      <c r="N16" s="34" t="s">
        <v>48</v>
      </c>
      <c r="O16" s="32" t="s">
        <v>50</v>
      </c>
      <c r="P16" s="35" t="s">
        <v>49</v>
      </c>
    </row>
    <row r="17" spans="2:16" x14ac:dyDescent="0.25">
      <c r="B17" s="38">
        <v>1500000</v>
      </c>
      <c r="C17" s="34" t="s">
        <v>48</v>
      </c>
      <c r="D17" s="34" t="s">
        <v>48</v>
      </c>
      <c r="E17" s="34" t="s">
        <v>48</v>
      </c>
      <c r="F17" s="34" t="s">
        <v>48</v>
      </c>
      <c r="G17" s="34" t="s">
        <v>48</v>
      </c>
      <c r="H17" s="34" t="s">
        <v>48</v>
      </c>
      <c r="I17" s="34" t="s">
        <v>48</v>
      </c>
      <c r="J17" s="34" t="s">
        <v>48</v>
      </c>
      <c r="K17" s="34" t="s">
        <v>48</v>
      </c>
      <c r="L17" s="34" t="s">
        <v>48</v>
      </c>
      <c r="M17" s="34" t="s">
        <v>48</v>
      </c>
      <c r="N17" s="34" t="s">
        <v>48</v>
      </c>
      <c r="O17" s="34" t="s">
        <v>48</v>
      </c>
      <c r="P17" s="32" t="s">
        <v>50</v>
      </c>
    </row>
    <row r="18" spans="2:16" x14ac:dyDescent="0.25">
      <c r="B18" s="41"/>
    </row>
    <row r="19" spans="2:16" x14ac:dyDescent="0.25">
      <c r="B19" s="41"/>
    </row>
    <row r="20" spans="2:16" x14ac:dyDescent="0.25">
      <c r="B20" s="41"/>
    </row>
    <row r="21" spans="2:16" x14ac:dyDescent="0.25">
      <c r="B21" s="41"/>
    </row>
    <row r="22" spans="2:16" x14ac:dyDescent="0.25">
      <c r="B22" s="41"/>
    </row>
    <row r="23" spans="2:16" x14ac:dyDescent="0.25">
      <c r="B23" s="41"/>
    </row>
    <row r="24" spans="2:16" x14ac:dyDescent="0.25">
      <c r="B24" s="41"/>
    </row>
    <row r="25" spans="2:16" x14ac:dyDescent="0.25">
      <c r="B25" s="41"/>
    </row>
    <row r="26" spans="2:16" x14ac:dyDescent="0.25">
      <c r="B26" s="41"/>
    </row>
    <row r="27" spans="2:16" x14ac:dyDescent="0.25">
      <c r="B27" s="41"/>
    </row>
    <row r="28" spans="2:16" x14ac:dyDescent="0.25">
      <c r="B28" s="41"/>
    </row>
    <row r="29" spans="2:16" x14ac:dyDescent="0.25">
      <c r="B29" s="41"/>
    </row>
    <row r="30" spans="2:16" x14ac:dyDescent="0.25">
      <c r="B30" s="41"/>
    </row>
    <row r="31" spans="2:16" x14ac:dyDescent="0.25">
      <c r="B31" s="41"/>
    </row>
    <row r="32" spans="2:16" x14ac:dyDescent="0.25">
      <c r="B32" s="41"/>
    </row>
    <row r="33" spans="2:2" x14ac:dyDescent="0.25">
      <c r="B33" s="41"/>
    </row>
    <row r="34" spans="2:2" x14ac:dyDescent="0.25">
      <c r="B34" s="41"/>
    </row>
    <row r="35" spans="2:2" x14ac:dyDescent="0.25">
      <c r="B35" s="41"/>
    </row>
    <row r="36" spans="2:2" x14ac:dyDescent="0.25">
      <c r="B36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TaxSavings</vt:lpstr>
      <vt:lpstr>OldVsNew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Mukul Malik</cp:lastModifiedBy>
  <dcterms:created xsi:type="dcterms:W3CDTF">2022-02-10T09:01:34Z</dcterms:created>
  <dcterms:modified xsi:type="dcterms:W3CDTF">2024-01-05T10:12:03Z</dcterms:modified>
</cp:coreProperties>
</file>